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NoteService\Desktop\"/>
    </mc:Choice>
  </mc:AlternateContent>
  <xr:revisionPtr revIDLastSave="0" documentId="13_ncr:1_{23AD1537-BB5A-4AE9-AF46-7556D10F6D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F20" i="1"/>
  <c r="G20" i="1" s="1"/>
  <c r="F21" i="1"/>
  <c r="G21" i="1" s="1"/>
  <c r="F22" i="1"/>
  <c r="G22" i="1" s="1"/>
  <c r="F23" i="1"/>
  <c r="G23" i="1" s="1"/>
  <c r="F24" i="1"/>
  <c r="G24" i="1" s="1"/>
  <c r="F19" i="1"/>
  <c r="H13" i="1"/>
  <c r="H14" i="1"/>
  <c r="I14" i="1" s="1"/>
  <c r="G13" i="1"/>
  <c r="G12" i="1"/>
  <c r="H12" i="1" s="1"/>
  <c r="I12" i="1" s="1"/>
  <c r="G9" i="1"/>
  <c r="H9" i="1" s="1"/>
  <c r="F11" i="1"/>
  <c r="G11" i="1" s="1"/>
  <c r="F10" i="1"/>
  <c r="G10" i="1" s="1"/>
  <c r="F9" i="1"/>
  <c r="F8" i="1"/>
  <c r="G8" i="1" s="1"/>
  <c r="I13" i="1" l="1"/>
  <c r="H11" i="1"/>
  <c r="I11" i="1" s="1"/>
  <c r="H8" i="1"/>
  <c r="I8" i="1" s="1"/>
  <c r="G15" i="1"/>
  <c r="H23" i="1"/>
  <c r="I23" i="1" s="1"/>
  <c r="H22" i="1"/>
  <c r="I22" i="1" s="1"/>
  <c r="H10" i="1"/>
  <c r="I10" i="1" s="1"/>
  <c r="H21" i="1"/>
  <c r="I21" i="1" s="1"/>
  <c r="I20" i="1"/>
  <c r="H24" i="1"/>
  <c r="I24" i="1" s="1"/>
  <c r="H20" i="1"/>
  <c r="H19" i="1"/>
  <c r="I19" i="1" s="1"/>
  <c r="I9" i="1"/>
  <c r="J24" i="1" l="1"/>
  <c r="K24" i="1" s="1"/>
  <c r="J19" i="1"/>
  <c r="K19" i="1" s="1"/>
  <c r="K25" i="1" s="1"/>
  <c r="J20" i="1"/>
  <c r="K20" i="1" s="1"/>
  <c r="K22" i="1"/>
  <c r="J22" i="1"/>
  <c r="J21" i="1"/>
  <c r="K21" i="1"/>
  <c r="K23" i="1"/>
  <c r="J23" i="1"/>
  <c r="I15" i="1"/>
</calcChain>
</file>

<file path=xl/sharedStrings.xml><?xml version="1.0" encoding="utf-8"?>
<sst xmlns="http://schemas.openxmlformats.org/spreadsheetml/2006/main" count="89" uniqueCount="59">
  <si>
    <t xml:space="preserve">     г. Бухара </t>
  </si>
  <si>
    <t xml:space="preserve">                                            27.09.2024 года</t>
  </si>
  <si>
    <t>КОММЕРЧЕСКОЕ ПРЕДЛОЖЕНИЕ</t>
  </si>
  <si>
    <t>№</t>
  </si>
  <si>
    <t xml:space="preserve">Наименование </t>
  </si>
  <si>
    <t>Кол-во</t>
  </si>
  <si>
    <t>DS-2CD2483G2-I    2.8MM</t>
  </si>
  <si>
    <t>WD PURPLE 10TB</t>
  </si>
  <si>
    <t>DS-7616NI-Q1</t>
  </si>
  <si>
    <t>DS-XS10-P</t>
  </si>
  <si>
    <t>Кабель сетевой</t>
  </si>
  <si>
    <t>коробка</t>
  </si>
  <si>
    <t>5 шт</t>
  </si>
  <si>
    <t>HDMI</t>
  </si>
  <si>
    <t xml:space="preserve"> Комплект (5 м.)</t>
  </si>
  <si>
    <t>Стоимость в суммах за ед.</t>
  </si>
  <si>
    <t>Цена в долларах и суммах</t>
  </si>
  <si>
    <t>Сумма без НДС</t>
  </si>
  <si>
    <t>Сумма с НДС</t>
  </si>
  <si>
    <t>50 м.</t>
  </si>
  <si>
    <t>Сумма</t>
  </si>
  <si>
    <t>Итого:</t>
  </si>
  <si>
    <t xml:space="preserve">                                         Расчёты актуальны в течении 10 календарных дней.</t>
  </si>
  <si>
    <t>Трипот 350</t>
  </si>
  <si>
    <t>Фейс айди 120</t>
  </si>
  <si>
    <t>фейс держак 40</t>
  </si>
  <si>
    <t>Екзит 10</t>
  </si>
  <si>
    <t>Магнит 30</t>
  </si>
  <si>
    <t>Работа 100</t>
  </si>
  <si>
    <t>Трипот</t>
  </si>
  <si>
    <t>Фейс Айди</t>
  </si>
  <si>
    <t>Фейс держак</t>
  </si>
  <si>
    <t>Экзит</t>
  </si>
  <si>
    <t>Магнит</t>
  </si>
  <si>
    <t>Работа</t>
  </si>
  <si>
    <t>17,04,2025</t>
  </si>
  <si>
    <t>Услуга   10%</t>
  </si>
  <si>
    <t>20208000105047625001/306287080/МЧЖ Безопасный город</t>
  </si>
  <si>
    <t>HB2391760</t>
  </si>
  <si>
    <t>00083</t>
  </si>
  <si>
    <t>5300 За Аренду помеш.</t>
  </si>
  <si>
    <t>5300 за хоз. расходы</t>
  </si>
  <si>
    <t>НВ2391761</t>
  </si>
  <si>
    <t>5300 прочи расходк для покупки электро провадов</t>
  </si>
  <si>
    <t>HB2391762</t>
  </si>
  <si>
    <t>5300 на покупку солнечной панели б/у</t>
  </si>
  <si>
    <t>HB2391764</t>
  </si>
  <si>
    <t>5300 прочие расходы покупка кабеля</t>
  </si>
  <si>
    <t>HB2391765</t>
  </si>
  <si>
    <t>5300 прочие расходы за кабельной латок б/у</t>
  </si>
  <si>
    <t>HB2391766</t>
  </si>
  <si>
    <t>HB2391767</t>
  </si>
  <si>
    <t>5300 за Б/У инструменты</t>
  </si>
  <si>
    <t>НВ2391768</t>
  </si>
  <si>
    <t>5300 Прочие расходы за электротовары</t>
  </si>
  <si>
    <t>HB2391769</t>
  </si>
  <si>
    <t>5300 покупка камера у населения</t>
  </si>
  <si>
    <t xml:space="preserve">на эти суммы надо сделать накладные , в накладных распишите товары что брали  и ксерокопия паспорта человека который якобы все это покупал </t>
  </si>
  <si>
    <t>соткайте и скинем налоговику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</si>
</sst>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₽_-;\-* #,##0.00\ _₽_-;_-* &quot;-&quot;??\ _₽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rgb="FF00000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b/>
      <sz val="12"/>
      <color rgb="FF202124"/>
      <name val="Arial"/>
      <family val="2"/>
      <charset val="204"/>
    </font>
    <font>
      <b/>
      <sz val="10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164" fontId="8" fillId="0" borderId="1" xfId="1" applyNumberFormat="1" applyFont="1" applyBorder="1" applyAlignment="1"/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/>
    <xf numFmtId="0" fontId="1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/>
    </xf>
    <xf numFmtId="43" fontId="5" fillId="0" borderId="1" xfId="1" applyFont="1" applyBorder="1" applyAlignment="1">
      <alignment horizontal="center" vertical="center" wrapText="1"/>
    </xf>
    <xf numFmtId="43" fontId="2" fillId="0" borderId="1" xfId="1" applyFont="1" applyBorder="1" applyAlignment="1">
      <alignment horizontal="center" vertical="center" wrapText="1"/>
    </xf>
    <xf numFmtId="43" fontId="1" fillId="0" borderId="0" xfId="1" applyFont="1"/>
    <xf numFmtId="43" fontId="13" fillId="0" borderId="0" xfId="1" applyFont="1" applyAlignment="1">
      <alignment vertical="center"/>
    </xf>
    <xf numFmtId="43" fontId="1" fillId="0" borderId="1" xfId="1" applyFont="1" applyBorder="1" applyAlignment="1">
      <alignment vertical="center" wrapText="1"/>
    </xf>
    <xf numFmtId="43" fontId="5" fillId="0" borderId="1" xfId="1" applyFont="1" applyBorder="1" applyAlignment="1">
      <alignment horizontal="center" vertical="center"/>
    </xf>
    <xf numFmtId="43" fontId="2" fillId="0" borderId="1" xfId="1" applyFont="1" applyBorder="1"/>
    <xf numFmtId="0" fontId="0" fillId="0" borderId="1" xfId="0" applyBorder="1"/>
    <xf numFmtId="43" fontId="1" fillId="0" borderId="1" xfId="1" applyFont="1" applyBorder="1"/>
    <xf numFmtId="164" fontId="8" fillId="0" borderId="1" xfId="1" applyNumberFormat="1" applyFont="1" applyFill="1" applyBorder="1" applyAlignment="1"/>
    <xf numFmtId="165" fontId="0" fillId="0" borderId="1" xfId="0" applyNumberFormat="1" applyBorder="1"/>
    <xf numFmtId="165" fontId="0" fillId="0" borderId="0" xfId="0" applyNumberFormat="1"/>
    <xf numFmtId="22" fontId="14" fillId="0" borderId="1" xfId="0" applyNumberFormat="1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49" fontId="14" fillId="0" borderId="1" xfId="0" applyNumberFormat="1" applyFont="1" applyBorder="1" applyAlignment="1">
      <alignment horizontal="center" wrapText="1"/>
    </xf>
    <xf numFmtId="4" fontId="14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wrapText="1"/>
    </xf>
    <xf numFmtId="0" fontId="0" fillId="0" borderId="0" xfId="0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40"/>
  <sheetViews>
    <sheetView tabSelected="1" topLeftCell="A34" workbookViewId="0">
      <selection activeCell="B41" sqref="B41"/>
    </sheetView>
  </sheetViews>
  <sheetFormatPr defaultRowHeight="15" x14ac:dyDescent="0.25"/>
  <cols>
    <col min="2" max="2" width="20.140625" customWidth="1"/>
    <col min="3" max="3" width="33.42578125" customWidth="1"/>
    <col min="4" max="4" width="15.5703125" customWidth="1"/>
    <col min="5" max="5" width="11.140625" customWidth="1"/>
    <col min="6" max="6" width="15.28515625" style="20" customWidth="1"/>
    <col min="7" max="7" width="17" style="20" customWidth="1"/>
    <col min="8" max="8" width="15.28515625" style="20" customWidth="1"/>
    <col min="9" max="9" width="25.5703125" style="20" customWidth="1"/>
    <col min="10" max="10" width="16.85546875" style="20" customWidth="1"/>
    <col min="11" max="11" width="20.42578125" customWidth="1"/>
  </cols>
  <sheetData>
    <row r="2" spans="1:12" ht="15.75" x14ac:dyDescent="0.25">
      <c r="B2" s="1" t="s">
        <v>0</v>
      </c>
      <c r="I2" s="21" t="s">
        <v>1</v>
      </c>
    </row>
    <row r="3" spans="1:12" x14ac:dyDescent="0.25">
      <c r="B3" s="2" t="s">
        <v>22</v>
      </c>
    </row>
    <row r="4" spans="1:12" x14ac:dyDescent="0.25">
      <c r="B4" s="2"/>
    </row>
    <row r="5" spans="1:12" ht="15.75" x14ac:dyDescent="0.25">
      <c r="B5" s="3" t="s">
        <v>2</v>
      </c>
    </row>
    <row r="6" spans="1:12" ht="15.75" x14ac:dyDescent="0.25">
      <c r="B6" s="3"/>
    </row>
    <row r="7" spans="1:12" ht="57" customHeight="1" x14ac:dyDescent="0.25">
      <c r="B7" s="5" t="s">
        <v>3</v>
      </c>
      <c r="C7" s="5" t="s">
        <v>4</v>
      </c>
      <c r="D7" s="5" t="s">
        <v>5</v>
      </c>
      <c r="E7" s="6" t="s">
        <v>16</v>
      </c>
      <c r="F7" s="18" t="s">
        <v>15</v>
      </c>
      <c r="G7" s="19" t="s">
        <v>17</v>
      </c>
      <c r="H7" s="17" t="s">
        <v>18</v>
      </c>
      <c r="I7" s="22" t="s">
        <v>20</v>
      </c>
      <c r="L7" t="s">
        <v>23</v>
      </c>
    </row>
    <row r="8" spans="1:12" ht="15.75" x14ac:dyDescent="0.25">
      <c r="B8" s="5">
        <v>1</v>
      </c>
      <c r="C8" s="13" t="s">
        <v>6</v>
      </c>
      <c r="D8" s="10">
        <v>5</v>
      </c>
      <c r="E8" s="11">
        <v>71.34</v>
      </c>
      <c r="F8" s="23">
        <f>E8*13000</f>
        <v>927420</v>
      </c>
      <c r="G8" s="24">
        <f>F8*D8</f>
        <v>4637100</v>
      </c>
      <c r="H8" s="24">
        <f>G8*12%</f>
        <v>556452</v>
      </c>
      <c r="I8" s="24">
        <f>G8+H8</f>
        <v>5193552</v>
      </c>
      <c r="L8" t="s">
        <v>24</v>
      </c>
    </row>
    <row r="9" spans="1:12" ht="15.75" x14ac:dyDescent="0.25">
      <c r="B9" s="5">
        <v>2</v>
      </c>
      <c r="C9" s="10" t="s">
        <v>7</v>
      </c>
      <c r="D9" s="10">
        <v>12</v>
      </c>
      <c r="E9" s="11">
        <v>215</v>
      </c>
      <c r="F9" s="23">
        <f>E9*13000</f>
        <v>2795000</v>
      </c>
      <c r="G9" s="24">
        <f t="shared" ref="G9:G11" si="0">F9*D9</f>
        <v>33540000</v>
      </c>
      <c r="H9" s="24">
        <f t="shared" ref="H9:H14" si="1">G9*12%</f>
        <v>4024800</v>
      </c>
      <c r="I9" s="24">
        <f t="shared" ref="I9:I14" si="2">G9+H9</f>
        <v>37564800</v>
      </c>
      <c r="L9" t="s">
        <v>25</v>
      </c>
    </row>
    <row r="10" spans="1:12" ht="15.75" x14ac:dyDescent="0.25">
      <c r="B10" s="5">
        <v>3</v>
      </c>
      <c r="C10" s="14" t="s">
        <v>8</v>
      </c>
      <c r="D10" s="10">
        <v>1</v>
      </c>
      <c r="E10" s="11">
        <v>56.29</v>
      </c>
      <c r="F10" s="23">
        <f>E10*13000</f>
        <v>731770</v>
      </c>
      <c r="G10" s="24">
        <f t="shared" si="0"/>
        <v>731770</v>
      </c>
      <c r="H10" s="24">
        <f t="shared" si="1"/>
        <v>87812.4</v>
      </c>
      <c r="I10" s="24">
        <f t="shared" si="2"/>
        <v>819582.4</v>
      </c>
      <c r="L10" t="s">
        <v>26</v>
      </c>
    </row>
    <row r="11" spans="1:12" ht="15.75" x14ac:dyDescent="0.25">
      <c r="B11" s="5">
        <v>4</v>
      </c>
      <c r="C11" s="14" t="s">
        <v>9</v>
      </c>
      <c r="D11" s="10">
        <v>2</v>
      </c>
      <c r="E11" s="11">
        <v>23.34</v>
      </c>
      <c r="F11" s="23">
        <f>E11*13000</f>
        <v>303420</v>
      </c>
      <c r="G11" s="24">
        <f t="shared" si="0"/>
        <v>606840</v>
      </c>
      <c r="H11" s="24">
        <f t="shared" si="1"/>
        <v>72820.800000000003</v>
      </c>
      <c r="I11" s="24">
        <f t="shared" si="2"/>
        <v>679660.8</v>
      </c>
      <c r="L11" t="s">
        <v>27</v>
      </c>
    </row>
    <row r="12" spans="1:12" ht="15.75" x14ac:dyDescent="0.25">
      <c r="B12" s="5">
        <v>5</v>
      </c>
      <c r="C12" s="14" t="s">
        <v>10</v>
      </c>
      <c r="D12" s="10" t="s">
        <v>19</v>
      </c>
      <c r="E12" s="12">
        <v>6500</v>
      </c>
      <c r="F12" s="23">
        <v>6500</v>
      </c>
      <c r="G12" s="24">
        <f>F12*50</f>
        <v>325000</v>
      </c>
      <c r="H12" s="24">
        <f t="shared" si="1"/>
        <v>39000</v>
      </c>
      <c r="I12" s="24">
        <f t="shared" si="2"/>
        <v>364000</v>
      </c>
      <c r="L12" t="s">
        <v>28</v>
      </c>
    </row>
    <row r="13" spans="1:12" ht="15.75" x14ac:dyDescent="0.25">
      <c r="B13" s="5">
        <v>6</v>
      </c>
      <c r="C13" s="9" t="s">
        <v>11</v>
      </c>
      <c r="D13" s="10" t="s">
        <v>12</v>
      </c>
      <c r="E13" s="12">
        <v>13000</v>
      </c>
      <c r="F13" s="23">
        <v>13000</v>
      </c>
      <c r="G13" s="24">
        <f>5*13000</f>
        <v>65000</v>
      </c>
      <c r="H13" s="24">
        <f t="shared" si="1"/>
        <v>7800</v>
      </c>
      <c r="I13" s="24">
        <f t="shared" si="2"/>
        <v>72800</v>
      </c>
    </row>
    <row r="14" spans="1:12" ht="19.5" customHeight="1" x14ac:dyDescent="0.25">
      <c r="B14" s="7">
        <v>7</v>
      </c>
      <c r="C14" s="9" t="s">
        <v>13</v>
      </c>
      <c r="D14" s="16" t="s">
        <v>14</v>
      </c>
      <c r="E14" s="12">
        <v>60000</v>
      </c>
      <c r="F14" s="23">
        <v>60000</v>
      </c>
      <c r="G14" s="24">
        <v>60000</v>
      </c>
      <c r="H14" s="24">
        <f t="shared" si="1"/>
        <v>7200</v>
      </c>
      <c r="I14" s="24">
        <f t="shared" si="2"/>
        <v>67200</v>
      </c>
    </row>
    <row r="15" spans="1:12" ht="15.75" x14ac:dyDescent="0.25">
      <c r="B15" s="9"/>
      <c r="C15" s="14" t="s">
        <v>21</v>
      </c>
      <c r="D15" s="15"/>
      <c r="E15" s="15"/>
      <c r="F15" s="24"/>
      <c r="G15" s="24">
        <f>SUM(G8:G14)</f>
        <v>39965710</v>
      </c>
      <c r="H15" s="24"/>
      <c r="I15" s="24">
        <f>SUM(I8:I14)</f>
        <v>44761595.199999996</v>
      </c>
    </row>
    <row r="16" spans="1:12" ht="18.75" x14ac:dyDescent="0.25">
      <c r="A16" s="8"/>
      <c r="B16" s="4"/>
    </row>
    <row r="17" spans="1:11" ht="18.75" x14ac:dyDescent="0.25">
      <c r="A17" s="8"/>
      <c r="B17" s="4"/>
      <c r="K17" t="s">
        <v>35</v>
      </c>
    </row>
    <row r="18" spans="1:11" ht="45" x14ac:dyDescent="0.25">
      <c r="A18" s="8"/>
      <c r="B18" s="5" t="s">
        <v>3</v>
      </c>
      <c r="C18" s="5" t="s">
        <v>4</v>
      </c>
      <c r="D18" s="5" t="s">
        <v>5</v>
      </c>
      <c r="E18" s="6" t="s">
        <v>16</v>
      </c>
      <c r="F18" s="18" t="s">
        <v>15</v>
      </c>
      <c r="G18" s="19" t="s">
        <v>17</v>
      </c>
      <c r="H18" s="17" t="s">
        <v>18</v>
      </c>
      <c r="I18" s="22" t="s">
        <v>20</v>
      </c>
      <c r="J18" s="26" t="s">
        <v>36</v>
      </c>
      <c r="K18" s="25" t="s">
        <v>21</v>
      </c>
    </row>
    <row r="19" spans="1:11" ht="15.75" x14ac:dyDescent="0.25">
      <c r="B19" s="25"/>
      <c r="C19" s="25" t="s">
        <v>29</v>
      </c>
      <c r="D19" s="25">
        <v>1</v>
      </c>
      <c r="E19" s="27">
        <v>350</v>
      </c>
      <c r="F19" s="23">
        <f>E19*13000</f>
        <v>4550000</v>
      </c>
      <c r="G19" s="24">
        <f>F19*D19</f>
        <v>4550000</v>
      </c>
      <c r="H19" s="24">
        <f>G19*12%</f>
        <v>546000</v>
      </c>
      <c r="I19" s="24">
        <f>G19+H19</f>
        <v>5096000</v>
      </c>
      <c r="J19" s="26">
        <f>I19*10%</f>
        <v>509600</v>
      </c>
      <c r="K19" s="28">
        <f>I19+J19</f>
        <v>5605600</v>
      </c>
    </row>
    <row r="20" spans="1:11" ht="15.75" x14ac:dyDescent="0.25">
      <c r="B20" s="25"/>
      <c r="C20" s="25" t="s">
        <v>30</v>
      </c>
      <c r="D20" s="25">
        <v>1</v>
      </c>
      <c r="E20" s="27">
        <v>120</v>
      </c>
      <c r="F20" s="23">
        <f t="shared" ref="F20:F24" si="3">E20*13000</f>
        <v>1560000</v>
      </c>
      <c r="G20" s="24">
        <f t="shared" ref="G20:G24" si="4">F20*D20</f>
        <v>1560000</v>
      </c>
      <c r="H20" s="24">
        <f t="shared" ref="H20:H24" si="5">G20*12%</f>
        <v>187200</v>
      </c>
      <c r="I20" s="24">
        <f t="shared" ref="I20:I24" si="6">G20+H20</f>
        <v>1747200</v>
      </c>
      <c r="J20" s="26">
        <f t="shared" ref="J20:J24" si="7">I20*10%</f>
        <v>174720</v>
      </c>
      <c r="K20" s="28">
        <f t="shared" ref="K20:K24" si="8">I20+J20</f>
        <v>1921920</v>
      </c>
    </row>
    <row r="21" spans="1:11" ht="15.75" x14ac:dyDescent="0.25">
      <c r="B21" s="25"/>
      <c r="C21" s="25" t="s">
        <v>31</v>
      </c>
      <c r="D21" s="25">
        <v>1</v>
      </c>
      <c r="E21" s="27">
        <v>40</v>
      </c>
      <c r="F21" s="23">
        <f t="shared" si="3"/>
        <v>520000</v>
      </c>
      <c r="G21" s="24">
        <f t="shared" si="4"/>
        <v>520000</v>
      </c>
      <c r="H21" s="24">
        <f t="shared" si="5"/>
        <v>62400</v>
      </c>
      <c r="I21" s="24">
        <f t="shared" si="6"/>
        <v>582400</v>
      </c>
      <c r="J21" s="26">
        <f t="shared" si="7"/>
        <v>58240</v>
      </c>
      <c r="K21" s="28">
        <f t="shared" si="8"/>
        <v>640640</v>
      </c>
    </row>
    <row r="22" spans="1:11" ht="15.75" x14ac:dyDescent="0.25">
      <c r="B22" s="25"/>
      <c r="C22" s="25" t="s">
        <v>32</v>
      </c>
      <c r="D22" s="25">
        <v>1</v>
      </c>
      <c r="E22" s="27">
        <v>10</v>
      </c>
      <c r="F22" s="23">
        <f t="shared" si="3"/>
        <v>130000</v>
      </c>
      <c r="G22" s="24">
        <f t="shared" si="4"/>
        <v>130000</v>
      </c>
      <c r="H22" s="24">
        <f t="shared" si="5"/>
        <v>15600</v>
      </c>
      <c r="I22" s="24">
        <f t="shared" si="6"/>
        <v>145600</v>
      </c>
      <c r="J22" s="26">
        <f t="shared" si="7"/>
        <v>14560</v>
      </c>
      <c r="K22" s="28">
        <f t="shared" si="8"/>
        <v>160160</v>
      </c>
    </row>
    <row r="23" spans="1:11" ht="15.75" x14ac:dyDescent="0.25">
      <c r="B23" s="25"/>
      <c r="C23" s="25" t="s">
        <v>33</v>
      </c>
      <c r="D23" s="25">
        <v>1</v>
      </c>
      <c r="E23" s="27">
        <v>30</v>
      </c>
      <c r="F23" s="23">
        <f t="shared" si="3"/>
        <v>390000</v>
      </c>
      <c r="G23" s="24">
        <f t="shared" si="4"/>
        <v>390000</v>
      </c>
      <c r="H23" s="24">
        <f t="shared" si="5"/>
        <v>46800</v>
      </c>
      <c r="I23" s="24">
        <f t="shared" si="6"/>
        <v>436800</v>
      </c>
      <c r="J23" s="26">
        <f t="shared" si="7"/>
        <v>43680</v>
      </c>
      <c r="K23" s="28">
        <f t="shared" si="8"/>
        <v>480480</v>
      </c>
    </row>
    <row r="24" spans="1:11" ht="15.75" x14ac:dyDescent="0.25">
      <c r="B24" s="25"/>
      <c r="C24" s="25" t="s">
        <v>34</v>
      </c>
      <c r="D24" s="25">
        <v>1</v>
      </c>
      <c r="E24" s="27">
        <v>100</v>
      </c>
      <c r="F24" s="23">
        <f t="shared" si="3"/>
        <v>1300000</v>
      </c>
      <c r="G24" s="24">
        <f t="shared" si="4"/>
        <v>1300000</v>
      </c>
      <c r="H24" s="24">
        <f t="shared" si="5"/>
        <v>156000</v>
      </c>
      <c r="I24" s="24">
        <f t="shared" si="6"/>
        <v>1456000</v>
      </c>
      <c r="J24" s="26">
        <f t="shared" si="7"/>
        <v>145600</v>
      </c>
      <c r="K24" s="28">
        <f t="shared" si="8"/>
        <v>1601600</v>
      </c>
    </row>
    <row r="25" spans="1:11" x14ac:dyDescent="0.25">
      <c r="C25" t="s">
        <v>21</v>
      </c>
      <c r="D25">
        <v>1</v>
      </c>
      <c r="K25" s="29">
        <f>SUM(K19:K24)</f>
        <v>10410400</v>
      </c>
    </row>
    <row r="28" spans="1:11" ht="39" x14ac:dyDescent="0.25">
      <c r="B28" s="30">
        <v>44957.573923611111</v>
      </c>
      <c r="C28" s="31" t="s">
        <v>37</v>
      </c>
      <c r="D28" s="31" t="s">
        <v>38</v>
      </c>
      <c r="E28" s="31">
        <v>1</v>
      </c>
      <c r="F28" s="32" t="s">
        <v>39</v>
      </c>
      <c r="G28" s="33">
        <v>6000000</v>
      </c>
      <c r="H28" s="34"/>
      <c r="I28" s="35" t="s">
        <v>40</v>
      </c>
    </row>
    <row r="29" spans="1:11" ht="26.25" x14ac:dyDescent="0.25">
      <c r="B29" s="30">
        <v>44957.573842592596</v>
      </c>
      <c r="C29" s="31" t="s">
        <v>37</v>
      </c>
      <c r="D29" s="31" t="s">
        <v>38</v>
      </c>
      <c r="E29" s="31">
        <v>1</v>
      </c>
      <c r="F29" s="32" t="s">
        <v>39</v>
      </c>
      <c r="G29" s="33">
        <v>4000000</v>
      </c>
      <c r="H29" s="34"/>
      <c r="I29" s="35" t="s">
        <v>41</v>
      </c>
    </row>
    <row r="30" spans="1:11" ht="64.5" x14ac:dyDescent="0.25">
      <c r="B30" s="30">
        <v>44973.666064814817</v>
      </c>
      <c r="C30" s="31" t="s">
        <v>37</v>
      </c>
      <c r="D30" s="31" t="s">
        <v>42</v>
      </c>
      <c r="E30" s="31">
        <v>1</v>
      </c>
      <c r="F30" s="32" t="s">
        <v>39</v>
      </c>
      <c r="G30" s="33">
        <v>5000000</v>
      </c>
      <c r="H30" s="34"/>
      <c r="I30" s="35" t="s">
        <v>43</v>
      </c>
    </row>
    <row r="31" spans="1:11" ht="51.75" x14ac:dyDescent="0.25">
      <c r="B31" s="30">
        <v>45065.569594907407</v>
      </c>
      <c r="C31" s="31" t="s">
        <v>37</v>
      </c>
      <c r="D31" s="31" t="s">
        <v>44</v>
      </c>
      <c r="E31" s="31">
        <v>1</v>
      </c>
      <c r="F31" s="32" t="s">
        <v>39</v>
      </c>
      <c r="G31" s="33">
        <v>18000000</v>
      </c>
      <c r="H31" s="34"/>
      <c r="I31" s="35" t="s">
        <v>45</v>
      </c>
    </row>
    <row r="32" spans="1:11" ht="51.75" x14ac:dyDescent="0.25">
      <c r="B32" s="30">
        <v>45082.56931712963</v>
      </c>
      <c r="C32" s="31" t="s">
        <v>37</v>
      </c>
      <c r="D32" s="31" t="s">
        <v>46</v>
      </c>
      <c r="E32" s="31">
        <v>1</v>
      </c>
      <c r="F32" s="32" t="s">
        <v>39</v>
      </c>
      <c r="G32" s="33">
        <v>15000000</v>
      </c>
      <c r="H32" s="34"/>
      <c r="I32" s="35" t="s">
        <v>47</v>
      </c>
    </row>
    <row r="33" spans="2:9" ht="51.75" x14ac:dyDescent="0.25">
      <c r="B33" s="30">
        <v>45103.636006944442</v>
      </c>
      <c r="C33" s="31" t="s">
        <v>37</v>
      </c>
      <c r="D33" s="31" t="s">
        <v>48</v>
      </c>
      <c r="E33" s="31">
        <v>1</v>
      </c>
      <c r="F33" s="32" t="s">
        <v>39</v>
      </c>
      <c r="G33" s="33">
        <v>9000000</v>
      </c>
      <c r="H33" s="34"/>
      <c r="I33" s="35" t="s">
        <v>49</v>
      </c>
    </row>
    <row r="34" spans="2:9" ht="51.75" x14ac:dyDescent="0.25">
      <c r="B34" s="30">
        <v>45138.39943287037</v>
      </c>
      <c r="C34" s="31" t="s">
        <v>37</v>
      </c>
      <c r="D34" s="31" t="s">
        <v>50</v>
      </c>
      <c r="E34" s="31">
        <v>1</v>
      </c>
      <c r="F34" s="32" t="s">
        <v>39</v>
      </c>
      <c r="G34" s="33">
        <v>14000000</v>
      </c>
      <c r="H34" s="34"/>
      <c r="I34" s="35" t="s">
        <v>47</v>
      </c>
    </row>
    <row r="35" spans="2:9" ht="26.25" x14ac:dyDescent="0.25">
      <c r="B35" s="30">
        <v>45167.641597222224</v>
      </c>
      <c r="C35" s="31" t="s">
        <v>37</v>
      </c>
      <c r="D35" s="31" t="s">
        <v>51</v>
      </c>
      <c r="E35" s="31">
        <v>1</v>
      </c>
      <c r="F35" s="32" t="s">
        <v>39</v>
      </c>
      <c r="G35" s="33">
        <v>20000000</v>
      </c>
      <c r="H35" s="34"/>
      <c r="I35" s="35" t="s">
        <v>52</v>
      </c>
    </row>
    <row r="36" spans="2:9" ht="51.75" x14ac:dyDescent="0.25">
      <c r="B36" s="30">
        <v>45187.497025462966</v>
      </c>
      <c r="C36" s="31" t="s">
        <v>37</v>
      </c>
      <c r="D36" s="31" t="s">
        <v>53</v>
      </c>
      <c r="E36" s="31">
        <v>1</v>
      </c>
      <c r="F36" s="32" t="s">
        <v>39</v>
      </c>
      <c r="G36" s="33">
        <v>11000000</v>
      </c>
      <c r="H36" s="34"/>
      <c r="I36" s="35" t="s">
        <v>54</v>
      </c>
    </row>
    <row r="37" spans="2:9" ht="39" x14ac:dyDescent="0.25">
      <c r="B37" s="30">
        <v>45237.581712962965</v>
      </c>
      <c r="C37" s="31" t="s">
        <v>37</v>
      </c>
      <c r="D37" s="31" t="s">
        <v>55</v>
      </c>
      <c r="E37" s="31">
        <v>1</v>
      </c>
      <c r="F37" s="32" t="s">
        <v>39</v>
      </c>
      <c r="G37" s="33">
        <v>6000000</v>
      </c>
      <c r="H37" s="34"/>
      <c r="I37" s="35" t="s">
        <v>56</v>
      </c>
    </row>
    <row r="39" spans="2:9" x14ac:dyDescent="0.25">
      <c r="B39" s="36" t="s">
        <v>57</v>
      </c>
      <c r="C39" s="36"/>
      <c r="D39" s="36"/>
      <c r="E39" s="36"/>
      <c r="F39" s="36"/>
      <c r="G39" s="36"/>
      <c r="H39" s="36"/>
      <c r="I39" s="36"/>
    </row>
    <row r="40" spans="2:9" x14ac:dyDescent="0.25">
      <c r="B40" t="s">
        <v>58</v>
      </c>
    </row>
  </sheetData>
  <mergeCells count="1">
    <mergeCell ref="B39:I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Лёля</dc:creator>
  <cp:lastModifiedBy>NoteService</cp:lastModifiedBy>
  <dcterms:created xsi:type="dcterms:W3CDTF">2015-06-05T18:17:20Z</dcterms:created>
  <dcterms:modified xsi:type="dcterms:W3CDTF">2025-04-24T05:14:44Z</dcterms:modified>
</cp:coreProperties>
</file>