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13_ncr:1_{1B453180-1A04-4287-9F9D-09413F1F43DC}" xr6:coauthVersionLast="47" xr6:coauthVersionMax="47" xr10:uidLastSave="{00000000-0000-0000-0000-000000000000}"/>
  <bookViews>
    <workbookView xWindow="-98" yWindow="-98" windowWidth="19396" windowHeight="10546" xr2:uid="{00000000-000D-0000-FFFF-FFFF00000000}"/>
  </bookViews>
  <sheets>
    <sheet name="Sheet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F20" i="1"/>
  <c r="F21" i="1"/>
  <c r="F22" i="1"/>
  <c r="F23" i="1"/>
  <c r="F24" i="1"/>
  <c r="F25" i="1"/>
  <c r="F26" i="1"/>
  <c r="F27" i="1"/>
  <c r="F28" i="1"/>
  <c r="F29" i="1"/>
  <c r="F30" i="1"/>
  <c r="F31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E32" i="1"/>
  <c r="E20" i="1"/>
  <c r="E21" i="1"/>
  <c r="E22" i="1"/>
  <c r="E23" i="1"/>
  <c r="E24" i="1"/>
  <c r="E25" i="1"/>
  <c r="E26" i="1"/>
  <c r="E27" i="1"/>
  <c r="E28" i="1"/>
  <c r="E29" i="1"/>
  <c r="E30" i="1"/>
  <c r="E31" i="1"/>
  <c r="E19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4" i="1"/>
  <c r="E3" i="1"/>
  <c r="D32" i="1"/>
  <c r="F3" i="1" l="1"/>
  <c r="F32" i="1" s="1"/>
  <c r="G32" i="1" s="1"/>
  <c r="G3" i="1" l="1"/>
</calcChain>
</file>

<file path=xl/sharedStrings.xml><?xml version="1.0" encoding="utf-8"?>
<sst xmlns="http://schemas.openxmlformats.org/spreadsheetml/2006/main" count="40" uniqueCount="39">
  <si>
    <t>DS-2CD1063G2-LIU</t>
  </si>
  <si>
    <t>DS-2CD2463G2-I - AcuSense.</t>
  </si>
  <si>
    <t>точка доступа Mikrotik 2ND</t>
  </si>
  <si>
    <t>POE switch DS-3E0526P-E/M</t>
  </si>
  <si>
    <t>POE switch DS-3E0518P-E/M</t>
  </si>
  <si>
    <t xml:space="preserve">Закрытый кабельный органайзер </t>
  </si>
  <si>
    <t>Патч панель 24x 5e</t>
  </si>
  <si>
    <t>Сетевой фильтр rack 16A 8x</t>
  </si>
  <si>
    <t>Сетевая розетка 1х Rj 45</t>
  </si>
  <si>
    <t>Патч корд 0,5 м 5е</t>
  </si>
  <si>
    <t>Патч корд 1 м 5е</t>
  </si>
  <si>
    <t>Шкаф 9U</t>
  </si>
  <si>
    <t>Коммутатор 8 порта 100/1000 mb/s+2 SFP</t>
  </si>
  <si>
    <t>Колонка потолочная встроенная</t>
  </si>
  <si>
    <t>Шкаф 12U</t>
  </si>
  <si>
    <t>UPS3000VA(2700W EA900PRORT/3KVA)</t>
  </si>
  <si>
    <t>HDMI Extender 200m</t>
  </si>
  <si>
    <t>DS-9664NI-М8</t>
  </si>
  <si>
    <t>HDD 10Tb</t>
  </si>
  <si>
    <t>DS-2CD1653G0-IZ-моторизированнные</t>
  </si>
  <si>
    <t>USB-1200W 8 каналовТрансляционный микшер-усилитель на 1200W</t>
  </si>
  <si>
    <t>DS-K3B220LX-M</t>
  </si>
  <si>
    <t>DS-K3B220LX-L</t>
  </si>
  <si>
    <t>DS-UPS3000UPS 3000VA/1800W, 12V/9Ah аккумулятор x4, выход x4, разъёмы Schuko, LCD экран, USB порт для управления; входное напряжение: 1 фазное, диапазон напряжения</t>
  </si>
  <si>
    <t>Управляемый коммутатор уровня PXT-S2790G-48FX-2AC</t>
  </si>
  <si>
    <t>DS-K3B220LX-RБарьеры колебания ценности
4 пары ИК-датчиков света: проверка разрешений и защита от несанкционированного доступа
Светодиодный индикатор указывает направление движения
Настройки допустимой продолжительности проезда: система отменит разрешение на проезд, если человек не проедет по полосе в течение допустимой продолжительности проезда.
Дверь остается открытой при срабатывании пожарной сигнализации: дверные створки будут иметь статус свободных
Без встроенной платы контроля доступа и считывателей карт (опционально</t>
  </si>
  <si>
    <t>№</t>
  </si>
  <si>
    <t>Наименование</t>
  </si>
  <si>
    <t>Кол-во</t>
  </si>
  <si>
    <t>Цена</t>
  </si>
  <si>
    <t>Сумма</t>
  </si>
  <si>
    <t>итого</t>
  </si>
  <si>
    <t>Дополнительная информация предоставляется по электронной почтеhiwatch9790@icloud.com. Данное предложение не является полным перечнем товаров и услуг. Носит только ознакомительный характер.  247</t>
  </si>
  <si>
    <t>Цена  без НДС</t>
  </si>
  <si>
    <t>НДС 12%</t>
  </si>
  <si>
    <r>
      <t xml:space="preserve">Коммутатор 24 порта 100/1000 mb/s+2 SFP </t>
    </r>
    <r>
      <rPr>
        <sz val="8"/>
        <color rgb="FFFF0000"/>
        <rFont val="Calibri"/>
        <family val="2"/>
        <charset val="204"/>
        <scheme val="minor"/>
      </rPr>
      <t>DS-3E0526P-E/M</t>
    </r>
  </si>
  <si>
    <r>
      <t xml:space="preserve">Face ID </t>
    </r>
    <r>
      <rPr>
        <sz val="8"/>
        <color rgb="FFFF0000"/>
        <rFont val="Arial"/>
        <family val="2"/>
        <charset val="204"/>
      </rPr>
      <t>DS-K1T671MF</t>
    </r>
  </si>
  <si>
    <r>
      <t xml:space="preserve">dlya soedinenie SKUDA  </t>
    </r>
    <r>
      <rPr>
        <sz val="8"/>
        <color rgb="FFFF0000"/>
        <rFont val="Arial"/>
        <family val="2"/>
        <charset val="204"/>
      </rPr>
      <t xml:space="preserve">DS-3E0105D-0 </t>
    </r>
  </si>
  <si>
    <r>
      <t>Директор ООО «</t>
    </r>
    <r>
      <rPr>
        <b/>
        <sz val="8"/>
        <color rgb="FF0D0D0D"/>
        <rFont val="Times New Roman"/>
        <family val="1"/>
        <charset val="204"/>
      </rPr>
      <t>Безопасный город</t>
    </r>
    <r>
      <rPr>
        <b/>
        <sz val="8"/>
        <color theme="1"/>
        <rFont val="Times New Roman"/>
        <family val="1"/>
        <charset val="204"/>
      </rPr>
      <t>» _________________________Расулов Б.Б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</si>
</sst>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₽_-;\-* #,##0.00\ _₽_-;_-* &quot;-&quot;??\ _₽_-;_-@_-"/>
  </numFmts>
  <fonts count="15">
    <font>
      <sz val="11"/>
      <color theme="1"/>
      <name val="Calibri"/>
      <family val="2"/>
      <scheme val="minor"/>
    </font>
    <font>
      <sz val="9"/>
      <color indexed="8"/>
      <name val="宋体"/>
      <family val="3"/>
      <charset val="134"/>
    </font>
    <font>
      <b/>
      <sz val="11"/>
      <name val="Calibri Light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b/>
      <sz val="8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8"/>
      <color rgb="FFFF0000"/>
      <name val="Calibri"/>
      <family val="2"/>
      <charset val="204"/>
      <scheme val="minor"/>
    </font>
    <font>
      <b/>
      <sz val="8"/>
      <name val="Calibri Light"/>
      <family val="1"/>
      <charset val="204"/>
      <scheme val="major"/>
    </font>
    <font>
      <sz val="8"/>
      <color rgb="FFFF0000"/>
      <name val="Arial"/>
      <family val="2"/>
      <charset val="204"/>
    </font>
    <font>
      <sz val="8"/>
      <color rgb="FF333333"/>
      <name val="Trebuchet MS"/>
      <family val="2"/>
      <charset val="204"/>
    </font>
    <font>
      <b/>
      <sz val="8"/>
      <color rgb="FF0D0D0D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Alignment="0" applyProtection="0">
      <alignment vertical="center"/>
    </xf>
    <xf numFmtId="43" fontId="4" fillId="0" borderId="0" applyFont="0" applyFill="0" applyBorder="0" applyAlignment="0" applyProtection="0"/>
  </cellStyleXfs>
  <cellXfs count="43">
    <xf numFmtId="0" fontId="0" fillId="0" borderId="0" xfId="0"/>
    <xf numFmtId="0" fontId="2" fillId="2" borderId="1" xfId="1" applyFont="1" applyFill="1" applyBorder="1" applyAlignment="1" applyProtection="1">
      <alignment horizontal="left" vertical="center" wrapText="1" shrinkToFit="1"/>
      <protection locked="0"/>
    </xf>
    <xf numFmtId="0" fontId="3" fillId="0" borderId="0" xfId="0" applyFont="1"/>
    <xf numFmtId="0" fontId="5" fillId="0" borderId="0" xfId="0" applyFont="1" applyAlignment="1">
      <alignment horizontal="center"/>
    </xf>
    <xf numFmtId="0" fontId="6" fillId="2" borderId="0" xfId="0" applyFont="1" applyFill="1"/>
    <xf numFmtId="0" fontId="6" fillId="0" borderId="0" xfId="0" applyFont="1" applyAlignment="1">
      <alignment horizontal="center"/>
    </xf>
    <xf numFmtId="3" fontId="6" fillId="0" borderId="0" xfId="0" applyNumberFormat="1" applyFont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2" borderId="2" xfId="0" applyFont="1" applyFill="1" applyBorder="1"/>
    <xf numFmtId="0" fontId="8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2" borderId="1" xfId="0" applyFont="1" applyFill="1" applyBorder="1"/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3" fontId="6" fillId="2" borderId="1" xfId="0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 applyProtection="1">
      <alignment horizontal="left" vertical="center" wrapText="1" shrinkToFit="1"/>
      <protection locked="0"/>
    </xf>
    <xf numFmtId="3" fontId="6" fillId="2" borderId="1" xfId="0" applyNumberFormat="1" applyFont="1" applyFill="1" applyBorder="1" applyAlignment="1">
      <alignment horizontal="center"/>
    </xf>
    <xf numFmtId="0" fontId="11" fillId="2" borderId="1" xfId="1" applyFont="1" applyFill="1" applyBorder="1" applyAlignment="1" applyProtection="1">
      <alignment horizontal="left" vertical="center" shrinkToFit="1"/>
      <protection locked="0"/>
    </xf>
    <xf numFmtId="0" fontId="6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3" fontId="8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 shrinkToFit="1"/>
    </xf>
    <xf numFmtId="0" fontId="6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8" xfId="0" applyFont="1" applyBorder="1"/>
    <xf numFmtId="0" fontId="7" fillId="0" borderId="0" xfId="0" applyFont="1" applyAlignment="1">
      <alignment horizontal="center" vertical="center"/>
    </xf>
    <xf numFmtId="0" fontId="5" fillId="0" borderId="0" xfId="0" applyFont="1"/>
    <xf numFmtId="0" fontId="9" fillId="0" borderId="0" xfId="0" applyFont="1" applyAlignment="1">
      <alignment horizontal="right" vertical="center" wrapText="1"/>
    </xf>
    <xf numFmtId="43" fontId="6" fillId="2" borderId="4" xfId="2" applyFont="1" applyFill="1" applyBorder="1" applyAlignment="1">
      <alignment vertical="center"/>
    </xf>
    <xf numFmtId="43" fontId="6" fillId="2" borderId="1" xfId="2" applyFont="1" applyFill="1" applyBorder="1" applyAlignment="1">
      <alignment vertical="center"/>
    </xf>
    <xf numFmtId="43" fontId="6" fillId="2" borderId="3" xfId="2" applyFont="1" applyFill="1" applyBorder="1" applyAlignment="1">
      <alignment vertical="center"/>
    </xf>
    <xf numFmtId="43" fontId="6" fillId="0" borderId="3" xfId="2" applyFont="1" applyBorder="1" applyAlignment="1">
      <alignment horizontal="center" vertical="center"/>
    </xf>
    <xf numFmtId="43" fontId="6" fillId="0" borderId="2" xfId="2" applyFont="1" applyBorder="1" applyAlignment="1">
      <alignment vertical="center"/>
    </xf>
    <xf numFmtId="164" fontId="6" fillId="0" borderId="2" xfId="0" applyNumberFormat="1" applyFont="1" applyBorder="1" applyAlignment="1">
      <alignment vertical="center"/>
    </xf>
    <xf numFmtId="43" fontId="6" fillId="0" borderId="4" xfId="2" applyFont="1" applyBorder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1" xfId="2" applyFont="1" applyBorder="1" applyAlignment="1">
      <alignment vertical="center"/>
    </xf>
  </cellXfs>
  <cellStyles count="3">
    <cellStyle name="Обычный" xfId="0" builtinId="0"/>
    <cellStyle name="Финансовый" xfId="2" builtinId="3"/>
    <cellStyle name="常规 3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zoomScale="85" zoomScaleNormal="85" workbookViewId="0">
      <selection activeCell="D5" sqref="D5"/>
    </sheetView>
  </sheetViews>
  <sheetFormatPr defaultRowHeight="14.25"/>
  <cols>
    <col min="1" max="1" width="4.73046875" style="3" customWidth="1"/>
    <col min="2" max="2" width="62" style="4" customWidth="1"/>
    <col min="3" max="3" width="9" style="5"/>
    <col min="4" max="4" width="22.1328125" style="6" customWidth="1"/>
    <col min="5" max="5" width="11.59765625" style="6" customWidth="1"/>
    <col min="6" max="6" width="11.06640625" style="5" customWidth="1"/>
    <col min="7" max="7" width="11.53125" style="5" bestFit="1" customWidth="1"/>
    <col min="8" max="10" width="10.1328125" bestFit="1" customWidth="1"/>
    <col min="11" max="12" width="11.59765625" bestFit="1" customWidth="1"/>
    <col min="13" max="13" width="13.3984375" bestFit="1" customWidth="1"/>
    <col min="14" max="14" width="10.1328125" bestFit="1" customWidth="1"/>
  </cols>
  <sheetData>
    <row r="1" spans="1:7" ht="14.65" thickBot="1"/>
    <row r="2" spans="1:7" ht="18.600000000000001" customHeight="1" thickBot="1">
      <c r="A2" s="7" t="s">
        <v>26</v>
      </c>
      <c r="B2" s="8" t="s">
        <v>27</v>
      </c>
      <c r="C2" s="9" t="s">
        <v>28</v>
      </c>
      <c r="D2" s="8" t="s">
        <v>29</v>
      </c>
      <c r="E2" s="10" t="s">
        <v>33</v>
      </c>
      <c r="F2" s="8" t="s">
        <v>34</v>
      </c>
      <c r="G2" s="8" t="s">
        <v>30</v>
      </c>
    </row>
    <row r="3" spans="1:7">
      <c r="A3" s="11">
        <v>1</v>
      </c>
      <c r="B3" s="12" t="s">
        <v>0</v>
      </c>
      <c r="C3" s="13">
        <v>25</v>
      </c>
      <c r="D3" s="37">
        <v>678000</v>
      </c>
      <c r="E3" s="38">
        <f>D3*C3</f>
        <v>16950000</v>
      </c>
      <c r="F3" s="39">
        <f>E3*12%</f>
        <v>2034000</v>
      </c>
      <c r="G3" s="39">
        <f>E3+F3</f>
        <v>18984000</v>
      </c>
    </row>
    <row r="4" spans="1:7">
      <c r="A4" s="14">
        <v>2</v>
      </c>
      <c r="B4" s="15" t="s">
        <v>1</v>
      </c>
      <c r="C4" s="16">
        <v>61</v>
      </c>
      <c r="D4" s="40">
        <v>804000</v>
      </c>
      <c r="E4" s="38">
        <f>D4*C4</f>
        <v>49044000</v>
      </c>
      <c r="F4" s="39">
        <f t="shared" ref="F4:F31" si="0">E4*12%</f>
        <v>5885280</v>
      </c>
      <c r="G4" s="39">
        <f t="shared" ref="G4:G32" si="1">E4+F4</f>
        <v>54929280</v>
      </c>
    </row>
    <row r="5" spans="1:7">
      <c r="A5" s="11">
        <v>3</v>
      </c>
      <c r="B5" s="15" t="s">
        <v>2</v>
      </c>
      <c r="C5" s="16">
        <v>27</v>
      </c>
      <c r="D5" s="40">
        <v>1525500</v>
      </c>
      <c r="E5" s="38">
        <f t="shared" ref="E5:E18" si="2">D5*C5</f>
        <v>41188500</v>
      </c>
      <c r="F5" s="39">
        <f t="shared" si="0"/>
        <v>4942620</v>
      </c>
      <c r="G5" s="39">
        <f t="shared" si="1"/>
        <v>46131120</v>
      </c>
    </row>
    <row r="6" spans="1:7">
      <c r="A6" s="14">
        <v>4</v>
      </c>
      <c r="B6" s="15" t="s">
        <v>3</v>
      </c>
      <c r="C6" s="16">
        <v>9</v>
      </c>
      <c r="D6" s="40">
        <v>2542500</v>
      </c>
      <c r="E6" s="38">
        <f t="shared" si="2"/>
        <v>22882500</v>
      </c>
      <c r="F6" s="39">
        <f t="shared" si="0"/>
        <v>2745900</v>
      </c>
      <c r="G6" s="39">
        <f t="shared" si="1"/>
        <v>25628400</v>
      </c>
    </row>
    <row r="7" spans="1:7">
      <c r="A7" s="11">
        <v>5</v>
      </c>
      <c r="B7" s="17" t="s">
        <v>4</v>
      </c>
      <c r="C7" s="16">
        <v>2</v>
      </c>
      <c r="D7" s="40">
        <v>1610250</v>
      </c>
      <c r="E7" s="38">
        <f t="shared" si="2"/>
        <v>3220500</v>
      </c>
      <c r="F7" s="39">
        <f t="shared" si="0"/>
        <v>386460</v>
      </c>
      <c r="G7" s="39">
        <f t="shared" si="1"/>
        <v>3606960</v>
      </c>
    </row>
    <row r="8" spans="1:7">
      <c r="A8" s="14">
        <v>6</v>
      </c>
      <c r="B8" s="15" t="s">
        <v>35</v>
      </c>
      <c r="C8" s="16">
        <v>2</v>
      </c>
      <c r="D8" s="40">
        <v>2542500</v>
      </c>
      <c r="E8" s="38">
        <f t="shared" si="2"/>
        <v>5085000</v>
      </c>
      <c r="F8" s="39">
        <f t="shared" si="0"/>
        <v>610200</v>
      </c>
      <c r="G8" s="39">
        <f t="shared" si="1"/>
        <v>5695200</v>
      </c>
    </row>
    <row r="9" spans="1:7">
      <c r="A9" s="11">
        <v>7</v>
      </c>
      <c r="B9" s="15" t="s">
        <v>5</v>
      </c>
      <c r="C9" s="18">
        <v>13</v>
      </c>
      <c r="D9" s="34">
        <v>203400</v>
      </c>
      <c r="E9" s="38">
        <f t="shared" si="2"/>
        <v>2644200</v>
      </c>
      <c r="F9" s="39">
        <f t="shared" si="0"/>
        <v>317304</v>
      </c>
      <c r="G9" s="39">
        <f t="shared" si="1"/>
        <v>2961504</v>
      </c>
    </row>
    <row r="10" spans="1:7">
      <c r="A10" s="14">
        <v>8</v>
      </c>
      <c r="B10" s="15" t="s">
        <v>6</v>
      </c>
      <c r="C10" s="18">
        <v>15</v>
      </c>
      <c r="D10" s="34">
        <v>389850</v>
      </c>
      <c r="E10" s="38">
        <f t="shared" si="2"/>
        <v>5847750</v>
      </c>
      <c r="F10" s="39">
        <f t="shared" si="0"/>
        <v>701730</v>
      </c>
      <c r="G10" s="39">
        <f t="shared" si="1"/>
        <v>6549480</v>
      </c>
    </row>
    <row r="11" spans="1:7">
      <c r="A11" s="11">
        <v>9</v>
      </c>
      <c r="B11" s="15" t="s">
        <v>7</v>
      </c>
      <c r="C11" s="18">
        <v>7</v>
      </c>
      <c r="D11" s="34">
        <v>406800</v>
      </c>
      <c r="E11" s="38">
        <f t="shared" si="2"/>
        <v>2847600</v>
      </c>
      <c r="F11" s="39">
        <f t="shared" si="0"/>
        <v>341712</v>
      </c>
      <c r="G11" s="39">
        <f t="shared" si="1"/>
        <v>3189312</v>
      </c>
    </row>
    <row r="12" spans="1:7">
      <c r="A12" s="14">
        <v>10</v>
      </c>
      <c r="B12" s="15" t="s">
        <v>8</v>
      </c>
      <c r="C12" s="18">
        <v>68</v>
      </c>
      <c r="D12" s="34">
        <v>33900</v>
      </c>
      <c r="E12" s="38">
        <f t="shared" si="2"/>
        <v>2305200</v>
      </c>
      <c r="F12" s="39">
        <f t="shared" si="0"/>
        <v>276624</v>
      </c>
      <c r="G12" s="39">
        <f t="shared" si="1"/>
        <v>2581824</v>
      </c>
    </row>
    <row r="13" spans="1:7">
      <c r="A13" s="11">
        <v>11</v>
      </c>
      <c r="B13" s="15" t="s">
        <v>9</v>
      </c>
      <c r="C13" s="18">
        <v>94</v>
      </c>
      <c r="D13" s="34">
        <v>16950</v>
      </c>
      <c r="E13" s="38">
        <f t="shared" si="2"/>
        <v>1593300</v>
      </c>
      <c r="F13" s="39">
        <f t="shared" si="0"/>
        <v>191196</v>
      </c>
      <c r="G13" s="39">
        <f t="shared" si="1"/>
        <v>1784496</v>
      </c>
    </row>
    <row r="14" spans="1:7">
      <c r="A14" s="14">
        <v>12</v>
      </c>
      <c r="B14" s="15" t="s">
        <v>10</v>
      </c>
      <c r="C14" s="18">
        <v>68</v>
      </c>
      <c r="D14" s="34">
        <v>16950</v>
      </c>
      <c r="E14" s="38">
        <f t="shared" si="2"/>
        <v>1152600</v>
      </c>
      <c r="F14" s="39">
        <f t="shared" si="0"/>
        <v>138312</v>
      </c>
      <c r="G14" s="39">
        <f t="shared" si="1"/>
        <v>1290912</v>
      </c>
    </row>
    <row r="15" spans="1:7">
      <c r="A15" s="11">
        <v>13</v>
      </c>
      <c r="B15" s="15" t="s">
        <v>11</v>
      </c>
      <c r="C15" s="18">
        <v>3</v>
      </c>
      <c r="D15" s="34">
        <v>1271250</v>
      </c>
      <c r="E15" s="38">
        <f t="shared" si="2"/>
        <v>3813750</v>
      </c>
      <c r="F15" s="39">
        <f t="shared" si="0"/>
        <v>457650</v>
      </c>
      <c r="G15" s="39">
        <f t="shared" si="1"/>
        <v>4271400</v>
      </c>
    </row>
    <row r="16" spans="1:7">
      <c r="A16" s="14">
        <v>14</v>
      </c>
      <c r="B16" s="15" t="s">
        <v>12</v>
      </c>
      <c r="C16" s="16">
        <v>2</v>
      </c>
      <c r="D16" s="40">
        <v>2203500</v>
      </c>
      <c r="E16" s="38">
        <f t="shared" si="2"/>
        <v>4407000</v>
      </c>
      <c r="F16" s="39">
        <f t="shared" si="0"/>
        <v>528840</v>
      </c>
      <c r="G16" s="39">
        <f t="shared" si="1"/>
        <v>4935840</v>
      </c>
    </row>
    <row r="17" spans="1:7">
      <c r="A17" s="11">
        <v>15</v>
      </c>
      <c r="B17" s="15" t="s">
        <v>13</v>
      </c>
      <c r="C17" s="18">
        <v>8</v>
      </c>
      <c r="D17" s="34">
        <v>186450</v>
      </c>
      <c r="E17" s="38">
        <f t="shared" si="2"/>
        <v>1491600</v>
      </c>
      <c r="F17" s="39">
        <f t="shared" si="0"/>
        <v>178992</v>
      </c>
      <c r="G17" s="39">
        <f t="shared" si="1"/>
        <v>1670592</v>
      </c>
    </row>
    <row r="18" spans="1:7">
      <c r="A18" s="14">
        <v>16</v>
      </c>
      <c r="B18" s="15" t="s">
        <v>14</v>
      </c>
      <c r="C18" s="18">
        <v>1</v>
      </c>
      <c r="D18" s="34">
        <v>1525500</v>
      </c>
      <c r="E18" s="38">
        <f t="shared" si="2"/>
        <v>1525500</v>
      </c>
      <c r="F18" s="39">
        <f t="shared" si="0"/>
        <v>183060</v>
      </c>
      <c r="G18" s="39">
        <f t="shared" si="1"/>
        <v>1708560</v>
      </c>
    </row>
    <row r="19" spans="1:7" ht="105">
      <c r="A19" s="11">
        <v>17</v>
      </c>
      <c r="B19" s="19" t="s">
        <v>25</v>
      </c>
      <c r="C19" s="20">
        <v>1</v>
      </c>
      <c r="D19" s="41">
        <v>9417420</v>
      </c>
      <c r="E19" s="38">
        <f>D19*C19</f>
        <v>9417420</v>
      </c>
      <c r="F19" s="39">
        <f t="shared" si="0"/>
        <v>1130090.3999999999</v>
      </c>
      <c r="G19" s="39">
        <f t="shared" si="1"/>
        <v>10547510.4</v>
      </c>
    </row>
    <row r="20" spans="1:7">
      <c r="A20" s="14">
        <v>18</v>
      </c>
      <c r="B20" s="21" t="s">
        <v>21</v>
      </c>
      <c r="C20" s="22">
        <v>1</v>
      </c>
      <c r="D20" s="35">
        <v>13184388</v>
      </c>
      <c r="E20" s="38">
        <f>D20*C20</f>
        <v>13184388</v>
      </c>
      <c r="F20" s="39">
        <f>E20*12%</f>
        <v>1582126.56</v>
      </c>
      <c r="G20" s="39">
        <f t="shared" si="1"/>
        <v>14766514.560000001</v>
      </c>
    </row>
    <row r="21" spans="1:7">
      <c r="A21" s="11">
        <v>19</v>
      </c>
      <c r="B21" s="21" t="s">
        <v>22</v>
      </c>
      <c r="C21" s="22">
        <v>1</v>
      </c>
      <c r="D21" s="35">
        <v>9417420</v>
      </c>
      <c r="E21" s="38">
        <f>D21*C21</f>
        <v>9417420</v>
      </c>
      <c r="F21" s="39">
        <f t="shared" si="0"/>
        <v>1130090.3999999999</v>
      </c>
      <c r="G21" s="39">
        <f t="shared" si="1"/>
        <v>10547510.4</v>
      </c>
    </row>
    <row r="22" spans="1:7">
      <c r="A22" s="14">
        <v>20</v>
      </c>
      <c r="B22" s="23" t="s">
        <v>36</v>
      </c>
      <c r="C22" s="24">
        <v>7</v>
      </c>
      <c r="D22" s="35">
        <v>3390000</v>
      </c>
      <c r="E22" s="38">
        <f t="shared" ref="E22:E31" si="3">D22*C22</f>
        <v>23730000</v>
      </c>
      <c r="F22" s="39">
        <f t="shared" si="0"/>
        <v>2847600</v>
      </c>
      <c r="G22" s="39">
        <f t="shared" si="1"/>
        <v>26577600</v>
      </c>
    </row>
    <row r="23" spans="1:7">
      <c r="A23" s="11">
        <v>21</v>
      </c>
      <c r="B23" s="23" t="s">
        <v>37</v>
      </c>
      <c r="C23" s="24"/>
      <c r="D23" s="36">
        <v>118650</v>
      </c>
      <c r="E23" s="38">
        <f t="shared" si="3"/>
        <v>0</v>
      </c>
      <c r="F23" s="39">
        <f t="shared" si="0"/>
        <v>0</v>
      </c>
      <c r="G23" s="39">
        <f t="shared" si="1"/>
        <v>0</v>
      </c>
    </row>
    <row r="24" spans="1:7" ht="42.75" customHeight="1">
      <c r="A24" s="14">
        <v>22</v>
      </c>
      <c r="B24" s="25" t="s">
        <v>23</v>
      </c>
      <c r="C24" s="22">
        <v>1</v>
      </c>
      <c r="D24" s="40">
        <v>2423850</v>
      </c>
      <c r="E24" s="38">
        <f t="shared" si="3"/>
        <v>2423850</v>
      </c>
      <c r="F24" s="39">
        <f t="shared" si="0"/>
        <v>290862</v>
      </c>
      <c r="G24" s="39">
        <f t="shared" si="1"/>
        <v>2714712</v>
      </c>
    </row>
    <row r="25" spans="1:7">
      <c r="A25" s="11">
        <v>23</v>
      </c>
      <c r="B25" s="23" t="s">
        <v>15</v>
      </c>
      <c r="C25" s="16">
        <v>1</v>
      </c>
      <c r="D25" s="40">
        <v>8814000</v>
      </c>
      <c r="E25" s="38">
        <f t="shared" si="3"/>
        <v>8814000</v>
      </c>
      <c r="F25" s="39">
        <f t="shared" si="0"/>
        <v>1057680</v>
      </c>
      <c r="G25" s="39">
        <f t="shared" si="1"/>
        <v>9871680</v>
      </c>
    </row>
    <row r="26" spans="1:7">
      <c r="A26" s="14">
        <v>24</v>
      </c>
      <c r="B26" s="23" t="s">
        <v>16</v>
      </c>
      <c r="C26" s="16">
        <v>8</v>
      </c>
      <c r="D26" s="40">
        <v>1101750</v>
      </c>
      <c r="E26" s="38">
        <f t="shared" si="3"/>
        <v>8814000</v>
      </c>
      <c r="F26" s="39">
        <f t="shared" si="0"/>
        <v>1057680</v>
      </c>
      <c r="G26" s="39">
        <f t="shared" si="1"/>
        <v>9871680</v>
      </c>
    </row>
    <row r="27" spans="1:7">
      <c r="A27" s="11">
        <v>25</v>
      </c>
      <c r="B27" s="26" t="s">
        <v>17</v>
      </c>
      <c r="C27" s="18">
        <v>1</v>
      </c>
      <c r="D27" s="40">
        <v>12373500</v>
      </c>
      <c r="E27" s="38">
        <f t="shared" si="3"/>
        <v>12373500</v>
      </c>
      <c r="F27" s="39">
        <f t="shared" si="0"/>
        <v>1484820</v>
      </c>
      <c r="G27" s="39">
        <f t="shared" si="1"/>
        <v>13858320</v>
      </c>
    </row>
    <row r="28" spans="1:7">
      <c r="A28" s="14">
        <v>26</v>
      </c>
      <c r="B28" s="26" t="s">
        <v>18</v>
      </c>
      <c r="C28" s="22">
        <v>4</v>
      </c>
      <c r="D28" s="40">
        <v>3644250</v>
      </c>
      <c r="E28" s="38">
        <f t="shared" si="3"/>
        <v>14577000</v>
      </c>
      <c r="F28" s="39">
        <f t="shared" si="0"/>
        <v>1749240</v>
      </c>
      <c r="G28" s="39">
        <f t="shared" si="1"/>
        <v>16326240</v>
      </c>
    </row>
    <row r="29" spans="1:7">
      <c r="A29" s="11">
        <v>27</v>
      </c>
      <c r="B29" s="27" t="s">
        <v>24</v>
      </c>
      <c r="C29" s="22">
        <v>1</v>
      </c>
      <c r="D29" s="40">
        <v>14746500</v>
      </c>
      <c r="E29" s="38">
        <f t="shared" si="3"/>
        <v>14746500</v>
      </c>
      <c r="F29" s="39">
        <f t="shared" si="0"/>
        <v>1769580</v>
      </c>
      <c r="G29" s="39">
        <f t="shared" si="1"/>
        <v>16516080</v>
      </c>
    </row>
    <row r="30" spans="1:7">
      <c r="A30" s="14">
        <v>28</v>
      </c>
      <c r="B30" s="26" t="s">
        <v>19</v>
      </c>
      <c r="C30" s="22">
        <v>1</v>
      </c>
      <c r="D30" s="40">
        <v>2915400</v>
      </c>
      <c r="E30" s="38">
        <f t="shared" si="3"/>
        <v>2915400</v>
      </c>
      <c r="F30" s="39">
        <f t="shared" si="0"/>
        <v>349848</v>
      </c>
      <c r="G30" s="39">
        <f t="shared" si="1"/>
        <v>3265248</v>
      </c>
    </row>
    <row r="31" spans="1:7">
      <c r="A31" s="11">
        <v>29</v>
      </c>
      <c r="B31" s="26" t="s">
        <v>20</v>
      </c>
      <c r="C31" s="22">
        <v>1</v>
      </c>
      <c r="D31" s="40">
        <v>7348500</v>
      </c>
      <c r="E31" s="38">
        <f t="shared" si="3"/>
        <v>7348500</v>
      </c>
      <c r="F31" s="39">
        <f t="shared" si="0"/>
        <v>881820</v>
      </c>
      <c r="G31" s="39">
        <f t="shared" si="1"/>
        <v>8230320</v>
      </c>
    </row>
    <row r="32" spans="1:7" s="2" customFormat="1">
      <c r="A32" s="14"/>
      <c r="B32" s="28" t="s">
        <v>31</v>
      </c>
      <c r="C32" s="14"/>
      <c r="D32" s="42">
        <f>SUM(D3:D31)</f>
        <v>104852928</v>
      </c>
      <c r="E32" s="42">
        <f>SUM(E3:E31)</f>
        <v>293760978</v>
      </c>
      <c r="F32" s="42">
        <f>SUM(F3:F31)</f>
        <v>35251317.359999999</v>
      </c>
      <c r="G32" s="39">
        <f t="shared" si="1"/>
        <v>329012295.36000001</v>
      </c>
    </row>
    <row r="33" spans="1:7">
      <c r="A33" s="29"/>
      <c r="B33" s="30"/>
      <c r="C33" s="29"/>
      <c r="D33" s="29"/>
      <c r="E33" s="29"/>
      <c r="F33" s="29"/>
      <c r="G33" s="29"/>
    </row>
    <row r="34" spans="1:7">
      <c r="A34" s="31" t="s">
        <v>38</v>
      </c>
      <c r="B34" s="31"/>
      <c r="C34" s="31"/>
      <c r="D34" s="31"/>
      <c r="E34" s="31"/>
      <c r="F34" s="31"/>
      <c r="G34" s="31"/>
    </row>
    <row r="35" spans="1:7">
      <c r="B35" s="32"/>
      <c r="C35" s="3"/>
      <c r="D35" s="3"/>
      <c r="E35" s="3"/>
      <c r="F35" s="3"/>
      <c r="G35" s="3"/>
    </row>
    <row r="36" spans="1:7">
      <c r="A36" s="33" t="s">
        <v>32</v>
      </c>
      <c r="B36" s="33"/>
      <c r="C36" s="33"/>
      <c r="D36" s="33"/>
      <c r="E36" s="33"/>
      <c r="F36" s="33"/>
      <c r="G36" s="33"/>
    </row>
    <row r="37" spans="1:7" ht="8.65" customHeight="1">
      <c r="A37" s="33"/>
      <c r="B37" s="33"/>
      <c r="C37" s="33"/>
      <c r="D37" s="33"/>
      <c r="E37" s="33"/>
      <c r="F37" s="33"/>
      <c r="G37" s="33"/>
    </row>
    <row r="38" spans="1:7">
      <c r="B38" s="32"/>
      <c r="C38" s="3"/>
      <c r="D38" s="3"/>
      <c r="E38" s="3"/>
      <c r="F38" s="3"/>
      <c r="G38" s="3"/>
    </row>
  </sheetData>
  <mergeCells count="2">
    <mergeCell ref="A34:G34"/>
    <mergeCell ref="A36:G37"/>
  </mergeCells>
  <conditionalFormatting sqref="B19">
    <cfRule type="duplicateValues" dxfId="2" priority="1"/>
  </conditionalFormatting>
  <conditionalFormatting sqref="B20:B21">
    <cfRule type="duplicateValues" dxfId="1" priority="3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2EFEB-7269-436E-847D-F33E12030C36}">
  <dimension ref="B16"/>
  <sheetViews>
    <sheetView topLeftCell="A16" workbookViewId="0">
      <selection activeCell="B16" sqref="B16"/>
    </sheetView>
  </sheetViews>
  <sheetFormatPr defaultRowHeight="14.25"/>
  <cols>
    <col min="2" max="2" width="22.73046875" bestFit="1" customWidth="1"/>
  </cols>
  <sheetData>
    <row r="16" spans="2:2" ht="399">
      <c r="B16" s="1" t="s">
        <v>25</v>
      </c>
    </row>
  </sheetData>
  <conditionalFormatting sqref="B1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Sheet1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</dc:creator>
  <cp:lastModifiedBy>itgroup</cp:lastModifiedBy>
  <dcterms:created xsi:type="dcterms:W3CDTF">2015-06-05T18:17:20Z</dcterms:created>
  <dcterms:modified xsi:type="dcterms:W3CDTF">2025-03-18T11:54:12Z</dcterms:modified>
</cp:coreProperties>
</file>